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9720" windowHeight="7320" activeTab="0"/>
  </bookViews>
  <sheets>
    <sheet name="IS" sheetId="1" r:id="rId1"/>
    <sheet name="BS" sheetId="2" r:id="rId2"/>
    <sheet name="CF" sheetId="3" r:id="rId3"/>
    <sheet name="CE" sheetId="4" r:id="rId4"/>
  </sheets>
  <definedNames/>
  <calcPr fullCalcOnLoad="1"/>
</workbook>
</file>

<file path=xl/sharedStrings.xml><?xml version="1.0" encoding="utf-8"?>
<sst xmlns="http://schemas.openxmlformats.org/spreadsheetml/2006/main" count="161" uniqueCount="108">
  <si>
    <t>Current</t>
  </si>
  <si>
    <t>RM'000</t>
  </si>
  <si>
    <t>Total</t>
  </si>
  <si>
    <t>Current Assets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</si>
  <si>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</si>
  <si>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</si>
  <si>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</si>
  <si>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</si>
  <si>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</si>
  <si>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</si>
  <si>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</si>
  <si>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Condensed Consolidated Income Statements</t>
  </si>
  <si>
    <t xml:space="preserve">    -</t>
  </si>
  <si>
    <t xml:space="preserve">         -</t>
  </si>
  <si>
    <t xml:space="preserve">            -</t>
  </si>
  <si>
    <t>Condensed Consolidated Balance Sheets</t>
  </si>
  <si>
    <t>Property, Plant &amp; Equipment</t>
  </si>
  <si>
    <t>Intangible Assets</t>
  </si>
  <si>
    <t>Investment in Associate and Joint Ventures</t>
  </si>
  <si>
    <t>Other Investments</t>
  </si>
  <si>
    <t xml:space="preserve">     Inventories</t>
  </si>
  <si>
    <t xml:space="preserve">     Debtors</t>
  </si>
  <si>
    <t xml:space="preserve">     Cash &amp; Cash Equivalents</t>
  </si>
  <si>
    <t>Current Liabilities</t>
  </si>
  <si>
    <t xml:space="preserve">     Trade &amp; Other Creditors</t>
  </si>
  <si>
    <t xml:space="preserve">     Taxation</t>
  </si>
  <si>
    <t>Share Capital</t>
  </si>
  <si>
    <t>Reserves</t>
  </si>
  <si>
    <t>Shareholders' Fund</t>
  </si>
  <si>
    <t>Minorities Interest</t>
  </si>
  <si>
    <t>Long Term Liabilities</t>
  </si>
  <si>
    <t xml:space="preserve">      Borrowings</t>
  </si>
  <si>
    <t xml:space="preserve">          -</t>
  </si>
  <si>
    <t>Net Current Assets / (Liabilities)</t>
  </si>
  <si>
    <t xml:space="preserve">           -</t>
  </si>
  <si>
    <t>Condensed Consolidated Cash Flow  Statements</t>
  </si>
  <si>
    <t>Changes in working capital</t>
  </si>
  <si>
    <t>Investing Activities</t>
  </si>
  <si>
    <t xml:space="preserve">     - Other investments</t>
  </si>
  <si>
    <t>Financing Activities</t>
  </si>
  <si>
    <t xml:space="preserve">     - Bank borrowings</t>
  </si>
  <si>
    <t>Net Change in Cash &amp; Cash Equivalents</t>
  </si>
  <si>
    <t>Cash &amp; Cash Equivalent at end of year</t>
  </si>
  <si>
    <t xml:space="preserve">(The Condensed Consolidated Cash Flow Statements should be read in conjunction with the </t>
  </si>
  <si>
    <t xml:space="preserve">(The Condensed Consolidated Income Statements should be read in conjunction with the </t>
  </si>
  <si>
    <t xml:space="preserve">(The Condensed Consolidated Balance Sheets should be read in conjunction with the </t>
  </si>
  <si>
    <t>Condensed Consolidated Statements of Changes in Equity</t>
  </si>
  <si>
    <t xml:space="preserve">Movements </t>
  </si>
  <si>
    <t>during the</t>
  </si>
  <si>
    <t>period</t>
  </si>
  <si>
    <t>Reserve</t>
  </si>
  <si>
    <t xml:space="preserve">(The Condensed Consolidated Statements of Changes in Equity should be read in conjunction   </t>
  </si>
  <si>
    <t>ended</t>
  </si>
  <si>
    <t>As at</t>
  </si>
  <si>
    <t>Loss before taxation</t>
  </si>
  <si>
    <t xml:space="preserve">   -</t>
  </si>
  <si>
    <t xml:space="preserve">  </t>
  </si>
  <si>
    <t xml:space="preserve"> </t>
  </si>
  <si>
    <t>Comparative</t>
  </si>
  <si>
    <t>Ended</t>
  </si>
  <si>
    <t xml:space="preserve">Quarter </t>
  </si>
  <si>
    <t>Annual Financial Report for the year ended 31st December 2001)</t>
  </si>
  <si>
    <t xml:space="preserve">     Overdraft &amp; Short Term Borrowings</t>
  </si>
  <si>
    <t>with the Annual Financial Report for the year ended 31st December 2001)</t>
  </si>
  <si>
    <t>Net Profit / (Loss) for the period</t>
  </si>
  <si>
    <t>Profit / (Loss) from Operations</t>
  </si>
  <si>
    <t>31 Dec 2001</t>
  </si>
  <si>
    <t xml:space="preserve">  -</t>
  </si>
  <si>
    <t>UNITED BINTANG BERHAD (44676-M)</t>
  </si>
  <si>
    <t>Earning per share (sen)</t>
  </si>
  <si>
    <t xml:space="preserve"> - Basic</t>
  </si>
  <si>
    <t xml:space="preserve"> -  Diluted</t>
  </si>
  <si>
    <t>N/A</t>
  </si>
  <si>
    <t>QUARTERLY REPORT</t>
  </si>
  <si>
    <t>UNITED BINTANG BERHAD (44676-m)</t>
  </si>
  <si>
    <t>Loss before changes in working capital</t>
  </si>
  <si>
    <t>Property</t>
  </si>
  <si>
    <t>revaluation</t>
  </si>
  <si>
    <t>reserve</t>
  </si>
  <si>
    <t>arising from</t>
  </si>
  <si>
    <t>consolidation</t>
  </si>
  <si>
    <t>Retained profit/</t>
  </si>
  <si>
    <t>(Accumulated</t>
  </si>
  <si>
    <t xml:space="preserve"> Capital</t>
  </si>
  <si>
    <t>Share</t>
  </si>
  <si>
    <t>At 1 January 2002</t>
  </si>
  <si>
    <t>The figures have not been audited</t>
  </si>
  <si>
    <t>Preceding year</t>
  </si>
  <si>
    <t>Profit / (Loss) before taxation</t>
  </si>
  <si>
    <t>Profit / (Loss) after taxation</t>
  </si>
  <si>
    <t>Adjustments for non-cash flow:-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</si>
  <si>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</si>
  <si>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</si>
  <si>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</si>
  <si>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Net cash flows from operating activities</t>
  </si>
  <si>
    <t>Cash &amp; Cash Equivalent at beginning of year</t>
  </si>
  <si>
    <t>Losses)</t>
  </si>
  <si>
    <t>31 Dec 2002</t>
  </si>
  <si>
    <t>12 months</t>
  </si>
  <si>
    <t>As at 31 December 2002</t>
  </si>
  <si>
    <t>ended 31 December 2002</t>
  </si>
  <si>
    <t>For the 12 months Ended 31 December 2002</t>
  </si>
  <si>
    <t>At 31 December 2002</t>
  </si>
  <si>
    <t>For the Fourth Quarter Ended 31 December 2002</t>
  </si>
  <si>
    <t>Current 12 months quarter</t>
  </si>
  <si>
    <t xml:space="preserve">For  the year  ended 31 December </t>
  </si>
  <si>
    <t xml:space="preserve">     - As previously reported</t>
  </si>
  <si>
    <t xml:space="preserve">     - As restated for rights issue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</si>
</sst>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/mm"/>
    <numFmt numFmtId="166" formatCode="#,##0.0"/>
    <numFmt numFmtId="167" formatCode="0.0"/>
    <numFmt numFmtId="168" formatCode="0.000"/>
    <numFmt numFmtId="169" formatCode="#,##0.0000"/>
    <numFmt numFmtId="170" formatCode="#,##0.00000"/>
    <numFmt numFmtId="171" formatCode="0_);\(0\)"/>
    <numFmt numFmtId="172" formatCode="dd/mm/yyyy"/>
    <numFmt numFmtId="173" formatCode="mmmm/yy"/>
    <numFmt numFmtId="174" formatCode="d/mmm"/>
    <numFmt numFmtId="175" formatCode="d/mmm/yyyy"/>
    <numFmt numFmtId="176" formatCode="0.00_);\(0.00\)"/>
  </numFmts>
  <fonts count="10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8" fillId="0" borderId="0" xfId="0" applyNumberFormat="1" applyFont="1" applyAlignment="1">
      <alignment horizontal="center"/>
    </xf>
    <xf numFmtId="37" fontId="9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7" fontId="8" fillId="0" borderId="3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0" fillId="0" borderId="0" xfId="0" applyNumberFormat="1" applyAlignment="1">
      <alignment/>
    </xf>
    <xf numFmtId="15" fontId="8" fillId="0" borderId="0" xfId="0" applyNumberFormat="1" applyFont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8" fillId="0" borderId="0" xfId="0" applyNumberFormat="1" applyFont="1" applyAlignment="1">
      <alignment horizontal="center"/>
    </xf>
    <xf numFmtId="37" fontId="8" fillId="0" borderId="7" xfId="0" applyNumberFormat="1" applyFont="1" applyBorder="1" applyAlignment="1">
      <alignment/>
    </xf>
    <xf numFmtId="0" fontId="0" fillId="0" borderId="0" xfId="0" applyNumberFormat="1" applyAlignment="1" quotePrefix="1">
      <alignment horizontal="center"/>
    </xf>
    <xf numFmtId="37" fontId="0" fillId="0" borderId="0" xfId="0" applyNumberFormat="1" applyAlignment="1">
      <alignment horizontal="right"/>
    </xf>
    <xf numFmtId="37" fontId="8" fillId="0" borderId="0" xfId="0" applyNumberFormat="1" applyFont="1" applyBorder="1" applyAlignment="1">
      <alignment/>
    </xf>
    <xf numFmtId="4" fontId="8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NumberFormat="1" applyFont="1" applyAlignment="1" quotePrefix="1">
      <alignment horizontal="center"/>
    </xf>
    <xf numFmtId="16" fontId="9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37" fontId="8" fillId="0" borderId="8" xfId="0" applyNumberFormat="1" applyFont="1" applyBorder="1" applyAlignment="1">
      <alignment/>
    </xf>
    <xf numFmtId="175" fontId="9" fillId="0" borderId="0" xfId="0" applyNumberFormat="1" applyFont="1" applyAlignment="1" quotePrefix="1">
      <alignment horizontal="center"/>
    </xf>
    <xf numFmtId="175" fontId="8" fillId="0" borderId="0" xfId="0" applyNumberFormat="1" applyFont="1" applyAlignment="1">
      <alignment horizontal="center"/>
    </xf>
    <xf numFmtId="171" fontId="8" fillId="0" borderId="1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1" fontId="8" fillId="0" borderId="6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D1">
      <selection activeCell="I34" sqref="I34"/>
    </sheetView>
  </sheetViews>
  <sheetFormatPr defaultColWidth="9.00390625" defaultRowHeight="15.75"/>
  <cols>
    <col min="3" max="3" width="5.125" style="0" customWidth="1"/>
    <col min="4" max="4" width="12.125" style="0" customWidth="1"/>
    <col min="5" max="5" width="3.875" style="0" customWidth="1"/>
    <col min="6" max="6" width="10.25390625" style="0" customWidth="1"/>
    <col min="7" max="7" width="3.75390625" style="0" customWidth="1"/>
    <col min="8" max="8" width="3.875" style="0" customWidth="1"/>
    <col min="10" max="10" width="3.625" style="0" customWidth="1"/>
    <col min="11" max="11" width="11.00390625" style="0" customWidth="1"/>
  </cols>
  <sheetData>
    <row r="1" ht="15.75">
      <c r="D1" s="3" t="s">
        <v>68</v>
      </c>
    </row>
    <row r="2" ht="15.75">
      <c r="D2" s="1"/>
    </row>
    <row r="3" spans="1:4" ht="15.75">
      <c r="A3" s="34" t="s">
        <v>11</v>
      </c>
      <c r="B3" s="1"/>
      <c r="D3" s="1"/>
    </row>
    <row r="4" spans="1:4" ht="15.75">
      <c r="A4" s="34" t="s">
        <v>103</v>
      </c>
      <c r="D4" s="1"/>
    </row>
    <row r="5" spans="1:4" ht="15.75">
      <c r="A5" s="34" t="s">
        <v>57</v>
      </c>
      <c r="D5" s="1"/>
    </row>
    <row r="7" spans="4:12" ht="15.75">
      <c r="D7" s="7" t="s">
        <v>0</v>
      </c>
      <c r="E7" s="7"/>
      <c r="F7" s="7" t="s">
        <v>58</v>
      </c>
      <c r="G7" s="7"/>
      <c r="H7" s="7"/>
      <c r="I7" s="7" t="s">
        <v>0</v>
      </c>
      <c r="J7" s="7"/>
      <c r="K7" s="7" t="s">
        <v>87</v>
      </c>
      <c r="L7" s="5"/>
    </row>
    <row r="8" spans="4:12" ht="15.75">
      <c r="D8" s="7" t="s">
        <v>60</v>
      </c>
      <c r="E8" s="7"/>
      <c r="F8" s="7" t="s">
        <v>60</v>
      </c>
      <c r="G8" s="7"/>
      <c r="H8" s="7"/>
      <c r="I8" s="7" t="s">
        <v>98</v>
      </c>
      <c r="J8" s="7"/>
      <c r="K8" s="7" t="s">
        <v>98</v>
      </c>
      <c r="L8" s="5"/>
    </row>
    <row r="9" spans="4:12" ht="15.75">
      <c r="D9" s="7" t="s">
        <v>59</v>
      </c>
      <c r="E9" s="7"/>
      <c r="F9" s="7" t="s">
        <v>59</v>
      </c>
      <c r="G9" s="7"/>
      <c r="H9" s="7"/>
      <c r="I9" s="7" t="s">
        <v>52</v>
      </c>
      <c r="J9" s="7"/>
      <c r="K9" s="7" t="s">
        <v>52</v>
      </c>
      <c r="L9" s="5"/>
    </row>
    <row r="10" spans="1:12" ht="15.75">
      <c r="A10" s="5"/>
      <c r="B10" s="5"/>
      <c r="C10" s="5"/>
      <c r="D10" s="39">
        <v>37621</v>
      </c>
      <c r="E10" s="40"/>
      <c r="F10" s="39">
        <v>37256</v>
      </c>
      <c r="G10" s="28"/>
      <c r="H10" s="28"/>
      <c r="I10" s="35" t="s">
        <v>97</v>
      </c>
      <c r="J10" s="28"/>
      <c r="K10" s="35" t="s">
        <v>66</v>
      </c>
      <c r="L10" s="5"/>
    </row>
    <row r="11" spans="1:12" ht="15.75">
      <c r="A11" s="5"/>
      <c r="B11" s="5"/>
      <c r="C11" s="5"/>
      <c r="D11" s="6" t="s">
        <v>1</v>
      </c>
      <c r="E11" s="7"/>
      <c r="F11" s="6" t="s">
        <v>1</v>
      </c>
      <c r="G11" s="7"/>
      <c r="H11" s="7"/>
      <c r="I11" s="6" t="s">
        <v>1</v>
      </c>
      <c r="J11" s="7"/>
      <c r="K11" s="6" t="s">
        <v>1</v>
      </c>
      <c r="L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13" ht="15.75">
      <c r="A13" s="5" t="s">
        <v>4</v>
      </c>
      <c r="B13" s="5"/>
      <c r="C13" s="5"/>
      <c r="D13" s="9">
        <v>4290</v>
      </c>
      <c r="E13" s="9"/>
      <c r="F13" s="9">
        <f>40340-33809</f>
        <v>6531</v>
      </c>
      <c r="G13" s="9"/>
      <c r="H13" s="9"/>
      <c r="I13" s="9">
        <v>28821</v>
      </c>
      <c r="J13" s="9"/>
      <c r="K13" s="9">
        <v>40340</v>
      </c>
      <c r="L13" s="9"/>
      <c r="M13" s="10"/>
    </row>
    <row r="14" spans="1:13" ht="15.75">
      <c r="A14" s="5"/>
      <c r="B14" s="5"/>
      <c r="C14" s="5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5.75">
      <c r="A15" s="5" t="s">
        <v>5</v>
      </c>
      <c r="B15" s="5"/>
      <c r="C15" s="5"/>
      <c r="D15" s="9">
        <f>-D21-D13-D17+D25</f>
        <v>-12536</v>
      </c>
      <c r="E15" s="9"/>
      <c r="F15" s="9">
        <f>-F21-F13-F17+F25</f>
        <v>-16093</v>
      </c>
      <c r="G15" s="9"/>
      <c r="H15" s="9"/>
      <c r="I15" s="9">
        <f>-I21-I13-I17+I25</f>
        <v>-41754</v>
      </c>
      <c r="J15" s="9"/>
      <c r="K15" s="9">
        <f>-K21-K13-K17+K25</f>
        <v>-52498</v>
      </c>
      <c r="L15" s="9"/>
      <c r="M15" s="10"/>
    </row>
    <row r="16" spans="1:13" ht="15.75">
      <c r="A16" s="5"/>
      <c r="B16" s="5"/>
      <c r="C16" s="5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15.75">
      <c r="A17" s="5" t="s">
        <v>6</v>
      </c>
      <c r="B17" s="5"/>
      <c r="C17" s="5"/>
      <c r="D17" s="13">
        <f>3431-1704</f>
        <v>1727</v>
      </c>
      <c r="E17" s="9"/>
      <c r="F17" s="13">
        <v>412</v>
      </c>
      <c r="G17" s="9"/>
      <c r="H17" s="9"/>
      <c r="I17" s="13">
        <v>3431</v>
      </c>
      <c r="J17" s="9"/>
      <c r="K17" s="13">
        <v>25</v>
      </c>
      <c r="L17" s="9"/>
      <c r="M17" s="10"/>
    </row>
    <row r="18" spans="1:13" ht="15.75">
      <c r="A18" s="5"/>
      <c r="B18" s="5"/>
      <c r="C18" s="5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15.75">
      <c r="A19" s="5" t="s">
        <v>65</v>
      </c>
      <c r="B19" s="5"/>
      <c r="C19" s="5"/>
      <c r="D19" s="9">
        <f>SUM(D13:D18)</f>
        <v>-6519</v>
      </c>
      <c r="E19" s="9"/>
      <c r="F19" s="9">
        <f>SUM(F13:F18)</f>
        <v>-9150</v>
      </c>
      <c r="G19" s="9"/>
      <c r="H19" s="9"/>
      <c r="I19" s="9">
        <f>SUM(I13:I18)</f>
        <v>-9502</v>
      </c>
      <c r="J19" s="9"/>
      <c r="K19" s="9">
        <f>SUM(K13:K18)</f>
        <v>-12133</v>
      </c>
      <c r="L19" s="9"/>
      <c r="M19" s="10"/>
    </row>
    <row r="20" spans="1:13" ht="15.75">
      <c r="A20" s="5"/>
      <c r="B20" s="5"/>
      <c r="C20" s="5"/>
      <c r="D20" s="9"/>
      <c r="E20" s="9"/>
      <c r="F20" s="9"/>
      <c r="G20" s="9"/>
      <c r="H20" s="9"/>
      <c r="I20" s="9"/>
      <c r="J20" s="9"/>
      <c r="K20" s="9"/>
      <c r="L20" s="9"/>
      <c r="M20" s="10"/>
    </row>
    <row r="21" spans="1:13" ht="15.75">
      <c r="A21" s="5" t="s">
        <v>7</v>
      </c>
      <c r="B21" s="5"/>
      <c r="C21" s="5"/>
      <c r="D21" s="9">
        <v>-883</v>
      </c>
      <c r="E21" s="9"/>
      <c r="F21" s="9">
        <v>-843</v>
      </c>
      <c r="G21" s="9"/>
      <c r="H21" s="9"/>
      <c r="I21" s="9">
        <v>-3067</v>
      </c>
      <c r="J21" s="9"/>
      <c r="K21" s="9">
        <v>-3056</v>
      </c>
      <c r="L21" s="9"/>
      <c r="M21" s="10"/>
    </row>
    <row r="22" spans="1:13" ht="15.75">
      <c r="A22" s="5"/>
      <c r="B22" s="5"/>
      <c r="C22" s="5"/>
      <c r="D22" s="9" t="s">
        <v>57</v>
      </c>
      <c r="E22" s="9"/>
      <c r="F22" s="9"/>
      <c r="G22" s="9"/>
      <c r="H22" s="9"/>
      <c r="I22" s="9"/>
      <c r="J22" s="9"/>
      <c r="K22" s="9"/>
      <c r="L22" s="9"/>
      <c r="M22" s="10"/>
    </row>
    <row r="23" spans="1:13" ht="15.75">
      <c r="A23" s="5" t="s">
        <v>8</v>
      </c>
      <c r="B23" s="5"/>
      <c r="C23" s="5"/>
      <c r="D23" s="11" t="s">
        <v>12</v>
      </c>
      <c r="E23" s="9"/>
      <c r="F23" s="11" t="s">
        <v>12</v>
      </c>
      <c r="G23" s="9"/>
      <c r="H23" s="9"/>
      <c r="I23" s="11" t="s">
        <v>12</v>
      </c>
      <c r="J23" s="9"/>
      <c r="K23" s="11" t="s">
        <v>12</v>
      </c>
      <c r="L23" s="9"/>
      <c r="M23" s="10"/>
    </row>
    <row r="24" spans="1:13" ht="15.75">
      <c r="A24" s="5"/>
      <c r="B24" s="5"/>
      <c r="C24" s="5"/>
      <c r="D24" s="12"/>
      <c r="E24" s="9"/>
      <c r="F24" s="13"/>
      <c r="G24" s="9"/>
      <c r="H24" s="9"/>
      <c r="I24" s="13"/>
      <c r="J24" s="9"/>
      <c r="K24" s="13"/>
      <c r="L24" s="9"/>
      <c r="M24" s="10"/>
    </row>
    <row r="25" spans="1:13" ht="15.75">
      <c r="A25" s="5" t="s">
        <v>88</v>
      </c>
      <c r="B25" s="5"/>
      <c r="C25" s="5"/>
      <c r="D25" s="9">
        <v>-7402</v>
      </c>
      <c r="E25" s="9"/>
      <c r="F25" s="9">
        <f>5196-15189</f>
        <v>-9993</v>
      </c>
      <c r="G25" s="9"/>
      <c r="H25" s="9"/>
      <c r="I25" s="9">
        <v>-12569</v>
      </c>
      <c r="J25" s="9"/>
      <c r="K25" s="9">
        <v>-15189</v>
      </c>
      <c r="L25" s="9"/>
      <c r="M25" s="10"/>
    </row>
    <row r="26" spans="1:13" ht="15.75">
      <c r="A26" s="5"/>
      <c r="B26" s="5"/>
      <c r="C26" s="5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ht="15.75">
      <c r="A27" s="5" t="s">
        <v>9</v>
      </c>
      <c r="B27" s="5"/>
      <c r="C27" s="5"/>
      <c r="D27" s="11" t="s">
        <v>67</v>
      </c>
      <c r="E27" s="9"/>
      <c r="F27" s="9" t="s">
        <v>14</v>
      </c>
      <c r="G27" s="9"/>
      <c r="H27" s="9"/>
      <c r="I27" s="11" t="s">
        <v>55</v>
      </c>
      <c r="J27" s="9"/>
      <c r="K27" s="11" t="s">
        <v>12</v>
      </c>
      <c r="L27" s="9"/>
      <c r="M27" s="10"/>
    </row>
    <row r="28" spans="1:13" ht="15.75">
      <c r="A28" s="5"/>
      <c r="B28" s="5"/>
      <c r="C28" s="5"/>
      <c r="D28" s="13"/>
      <c r="E28" s="9"/>
      <c r="F28" s="13"/>
      <c r="G28" s="9"/>
      <c r="H28" s="9"/>
      <c r="I28" s="13"/>
      <c r="J28" s="9"/>
      <c r="K28" s="13"/>
      <c r="L28" s="9"/>
      <c r="M28" s="10"/>
    </row>
    <row r="29" spans="1:13" ht="15.75">
      <c r="A29" s="5" t="s">
        <v>89</v>
      </c>
      <c r="B29" s="5"/>
      <c r="C29" s="5"/>
      <c r="D29" s="9">
        <f>SUM(D25:D28)</f>
        <v>-7402</v>
      </c>
      <c r="E29" s="9"/>
      <c r="F29" s="9">
        <f>SUM(F25:F28)</f>
        <v>-9993</v>
      </c>
      <c r="G29" s="9"/>
      <c r="H29" s="9"/>
      <c r="I29" s="9">
        <f>SUM(I25:I28)</f>
        <v>-12569</v>
      </c>
      <c r="J29" s="9"/>
      <c r="K29" s="9">
        <f>SUM(K25:K28)</f>
        <v>-15189</v>
      </c>
      <c r="L29" s="9"/>
      <c r="M29" s="10"/>
    </row>
    <row r="30" spans="1:13" ht="15.75">
      <c r="A30" s="5"/>
      <c r="B30" s="5"/>
      <c r="C30" s="5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5.75">
      <c r="A31" s="5" t="s">
        <v>10</v>
      </c>
      <c r="B31" s="5"/>
      <c r="C31" s="5"/>
      <c r="D31" s="9" t="s">
        <v>14</v>
      </c>
      <c r="E31" s="9"/>
      <c r="F31" s="9" t="s">
        <v>14</v>
      </c>
      <c r="G31" s="9"/>
      <c r="H31" s="9"/>
      <c r="I31" s="9" t="s">
        <v>13</v>
      </c>
      <c r="J31" s="9"/>
      <c r="K31" s="9" t="s">
        <v>13</v>
      </c>
      <c r="L31" s="9"/>
      <c r="M31" s="10"/>
    </row>
    <row r="32" spans="1:13" ht="15.75">
      <c r="A32" s="5"/>
      <c r="B32" s="5"/>
      <c r="C32" s="5"/>
      <c r="D32" s="9"/>
      <c r="E32" s="9"/>
      <c r="F32" s="9"/>
      <c r="G32" s="9"/>
      <c r="H32" s="9"/>
      <c r="I32" s="9"/>
      <c r="J32" s="9"/>
      <c r="K32" s="9"/>
      <c r="L32" s="9"/>
      <c r="M32" s="10"/>
    </row>
    <row r="33" spans="1:13" ht="16.5" thickBot="1">
      <c r="A33" s="5" t="s">
        <v>64</v>
      </c>
      <c r="B33" s="5"/>
      <c r="C33" s="5"/>
      <c r="D33" s="14">
        <f>SUM(D29:D32)</f>
        <v>-7402</v>
      </c>
      <c r="E33" s="9"/>
      <c r="F33" s="14">
        <f>SUM(F29:F32)</f>
        <v>-9993</v>
      </c>
      <c r="G33" s="9"/>
      <c r="H33" s="9"/>
      <c r="I33" s="14">
        <f>SUM(I29:I32)</f>
        <v>-12569</v>
      </c>
      <c r="J33" s="9"/>
      <c r="K33" s="14">
        <f>SUM(K29:K32)</f>
        <v>-15189</v>
      </c>
      <c r="L33" s="9"/>
      <c r="M33" s="10"/>
    </row>
    <row r="34" spans="1:13" ht="16.5" thickTop="1">
      <c r="A34" s="5"/>
      <c r="B34" s="5"/>
      <c r="C34" s="5"/>
      <c r="D34" s="32"/>
      <c r="E34" s="9"/>
      <c r="F34" s="32"/>
      <c r="G34" s="9"/>
      <c r="H34" s="9"/>
      <c r="I34" s="32"/>
      <c r="J34" s="9"/>
      <c r="K34" s="32"/>
      <c r="L34" s="9"/>
      <c r="M34" s="10"/>
    </row>
    <row r="35" spans="1:13" ht="15.75">
      <c r="A35" s="5" t="s">
        <v>69</v>
      </c>
      <c r="B35" s="5"/>
      <c r="C35" s="5"/>
      <c r="D35" s="9"/>
      <c r="E35" s="9"/>
      <c r="F35" s="9"/>
      <c r="G35" s="9"/>
      <c r="H35" s="9"/>
      <c r="I35" s="9"/>
      <c r="J35" s="9"/>
      <c r="K35" s="32"/>
      <c r="L35" s="9"/>
      <c r="M35" s="10"/>
    </row>
    <row r="36" spans="1:13" ht="15.75">
      <c r="A36" s="5" t="s">
        <v>70</v>
      </c>
      <c r="B36" s="5"/>
      <c r="C36" s="5"/>
      <c r="D36" s="41">
        <f>ROUND(D33/21165*100,2)</f>
        <v>-34.97</v>
      </c>
      <c r="E36" s="42"/>
      <c r="F36" s="41">
        <f>F33/18000*100</f>
        <v>-55.51666666666667</v>
      </c>
      <c r="G36" s="42"/>
      <c r="H36" s="42"/>
      <c r="I36" s="41">
        <v>-59</v>
      </c>
      <c r="J36" s="42"/>
      <c r="K36" s="44" t="s">
        <v>72</v>
      </c>
      <c r="L36" s="9"/>
      <c r="M36" s="10"/>
    </row>
    <row r="37" spans="1:13" ht="15.75">
      <c r="A37" s="5" t="s">
        <v>106</v>
      </c>
      <c r="B37" s="5"/>
      <c r="C37" s="5"/>
      <c r="D37" s="33" t="s">
        <v>72</v>
      </c>
      <c r="E37" s="42"/>
      <c r="F37" s="33" t="s">
        <v>72</v>
      </c>
      <c r="G37" s="42"/>
      <c r="H37" s="42"/>
      <c r="I37" s="33" t="s">
        <v>72</v>
      </c>
      <c r="J37" s="42"/>
      <c r="K37" s="43">
        <v>-84</v>
      </c>
      <c r="L37" s="9"/>
      <c r="M37" s="10"/>
    </row>
    <row r="38" spans="1:13" ht="15.75">
      <c r="A38" s="5" t="s">
        <v>107</v>
      </c>
      <c r="D38" s="33" t="s">
        <v>72</v>
      </c>
      <c r="F38" s="33" t="s">
        <v>72</v>
      </c>
      <c r="I38" s="33" t="s">
        <v>72</v>
      </c>
      <c r="K38" s="9">
        <v>-83</v>
      </c>
      <c r="M38" s="10"/>
    </row>
    <row r="39" spans="1:13" ht="15.75">
      <c r="A39" s="5" t="s">
        <v>71</v>
      </c>
      <c r="B39" s="5"/>
      <c r="C39" s="5"/>
      <c r="D39" s="33" t="s">
        <v>72</v>
      </c>
      <c r="E39" s="15"/>
      <c r="F39" s="33" t="s">
        <v>72</v>
      </c>
      <c r="G39" s="15"/>
      <c r="H39" s="15"/>
      <c r="I39" s="33" t="s">
        <v>72</v>
      </c>
      <c r="J39" s="15"/>
      <c r="K39" s="33" t="s">
        <v>72</v>
      </c>
      <c r="L39" s="9"/>
      <c r="M39" s="10"/>
    </row>
    <row r="40" spans="1:13" ht="15.75">
      <c r="A40" s="5"/>
      <c r="B40" s="5"/>
      <c r="C40" s="5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1:13" ht="15.75">
      <c r="A41" t="s">
        <v>44</v>
      </c>
      <c r="J41" s="9"/>
      <c r="K41" s="9"/>
      <c r="L41" s="9"/>
      <c r="M41" s="10"/>
    </row>
    <row r="42" spans="1:12" ht="15.75">
      <c r="A42" t="s">
        <v>61</v>
      </c>
      <c r="J42" s="8"/>
      <c r="K42" s="8"/>
      <c r="L42" s="8"/>
    </row>
  </sheetData>
  <printOptions/>
  <pageMargins left="0.75" right="0.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6">
      <selection activeCell="D36" sqref="D36"/>
    </sheetView>
  </sheetViews>
  <sheetFormatPr defaultColWidth="9.00390625" defaultRowHeight="15.75"/>
  <cols>
    <col min="5" max="5" width="6.125" style="0" customWidth="1"/>
    <col min="6" max="6" width="11.125" style="0" customWidth="1"/>
    <col min="7" max="7" width="6.25390625" style="0" customWidth="1"/>
    <col min="8" max="8" width="9.75390625" style="0" customWidth="1"/>
  </cols>
  <sheetData>
    <row r="1" ht="15.75">
      <c r="D1" s="3" t="s">
        <v>68</v>
      </c>
    </row>
    <row r="2" spans="1:4" ht="15.75">
      <c r="A2" s="3" t="s">
        <v>57</v>
      </c>
      <c r="B2" t="s">
        <v>57</v>
      </c>
      <c r="D2" s="3"/>
    </row>
    <row r="3" ht="15.75">
      <c r="A3" t="s">
        <v>73</v>
      </c>
    </row>
    <row r="5" spans="1:4" ht="15.75">
      <c r="A5" s="34" t="s">
        <v>15</v>
      </c>
      <c r="D5" s="1"/>
    </row>
    <row r="6" spans="1:4" ht="15.75">
      <c r="A6" s="34" t="s">
        <v>99</v>
      </c>
      <c r="D6" s="1"/>
    </row>
    <row r="7" spans="1:4" ht="15.75">
      <c r="A7" s="34"/>
      <c r="D7" s="1"/>
    </row>
    <row r="8" spans="1:4" ht="15.75">
      <c r="A8" s="34" t="s">
        <v>86</v>
      </c>
      <c r="D8" s="1"/>
    </row>
    <row r="9" spans="1:4" ht="15.75">
      <c r="A9" s="34"/>
      <c r="D9" s="1"/>
    </row>
    <row r="10" spans="6:8" ht="15.75">
      <c r="F10" s="7" t="s">
        <v>53</v>
      </c>
      <c r="H10" s="7" t="s">
        <v>53</v>
      </c>
    </row>
    <row r="11" spans="1:9" ht="15.75">
      <c r="A11" s="5"/>
      <c r="B11" s="5"/>
      <c r="C11" s="5"/>
      <c r="D11" s="5"/>
      <c r="E11" s="5"/>
      <c r="F11" s="36" t="s">
        <v>97</v>
      </c>
      <c r="G11" s="28"/>
      <c r="H11" s="35" t="s">
        <v>66</v>
      </c>
      <c r="I11" s="5"/>
    </row>
    <row r="12" spans="1:9" ht="15.75">
      <c r="A12" s="5"/>
      <c r="B12" s="5"/>
      <c r="C12" s="5"/>
      <c r="D12" s="5"/>
      <c r="E12" s="5"/>
      <c r="F12" s="6" t="s">
        <v>1</v>
      </c>
      <c r="G12" s="5"/>
      <c r="H12" s="6" t="s">
        <v>1</v>
      </c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10" ht="15.75">
      <c r="A14" s="5" t="s">
        <v>16</v>
      </c>
      <c r="B14" s="5"/>
      <c r="C14" s="5"/>
      <c r="D14" s="5"/>
      <c r="E14" s="5"/>
      <c r="F14" s="9">
        <v>16926</v>
      </c>
      <c r="G14" s="9"/>
      <c r="H14" s="9">
        <v>21023</v>
      </c>
      <c r="I14" s="9"/>
      <c r="J14" s="10"/>
    </row>
    <row r="15" spans="1:10" ht="15.75">
      <c r="A15" s="5"/>
      <c r="B15" s="5"/>
      <c r="C15" s="5"/>
      <c r="D15" s="5"/>
      <c r="E15" s="5"/>
      <c r="F15" s="9"/>
      <c r="G15" s="9"/>
      <c r="H15" s="9"/>
      <c r="I15" s="9"/>
      <c r="J15" s="10"/>
    </row>
    <row r="16" spans="1:10" ht="15.75">
      <c r="A16" s="5" t="s">
        <v>17</v>
      </c>
      <c r="B16" s="5"/>
      <c r="C16" s="5"/>
      <c r="D16" s="5"/>
      <c r="E16" s="5"/>
      <c r="F16" s="9" t="s">
        <v>32</v>
      </c>
      <c r="G16" s="9"/>
      <c r="H16" s="9" t="s">
        <v>32</v>
      </c>
      <c r="I16" s="9"/>
      <c r="J16" s="10"/>
    </row>
    <row r="17" spans="1:10" ht="15.75">
      <c r="A17" s="5"/>
      <c r="B17" s="5"/>
      <c r="C17" s="5"/>
      <c r="D17" s="5"/>
      <c r="E17" s="5"/>
      <c r="F17" s="9"/>
      <c r="G17" s="9"/>
      <c r="H17" s="9"/>
      <c r="I17" s="9"/>
      <c r="J17" s="10"/>
    </row>
    <row r="18" spans="1:10" ht="15.75">
      <c r="A18" s="5" t="s">
        <v>18</v>
      </c>
      <c r="B18" s="5"/>
      <c r="C18" s="5"/>
      <c r="D18" s="5"/>
      <c r="E18" s="5"/>
      <c r="F18" s="9" t="s">
        <v>32</v>
      </c>
      <c r="G18" s="9"/>
      <c r="H18" s="9" t="s">
        <v>32</v>
      </c>
      <c r="I18" s="9"/>
      <c r="J18" s="10"/>
    </row>
    <row r="19" spans="1:10" ht="15.75">
      <c r="A19" s="5"/>
      <c r="B19" s="5"/>
      <c r="C19" s="5"/>
      <c r="D19" s="5"/>
      <c r="E19" s="5"/>
      <c r="F19" s="9"/>
      <c r="G19" s="9"/>
      <c r="H19" s="9"/>
      <c r="I19" s="9"/>
      <c r="J19" s="10"/>
    </row>
    <row r="20" spans="1:10" ht="15.75">
      <c r="A20" s="5" t="s">
        <v>19</v>
      </c>
      <c r="B20" s="5"/>
      <c r="C20" s="5"/>
      <c r="D20" s="5"/>
      <c r="E20" s="5"/>
      <c r="F20" s="9">
        <v>11</v>
      </c>
      <c r="G20" s="9"/>
      <c r="H20" s="9">
        <v>18</v>
      </c>
      <c r="I20" s="9"/>
      <c r="J20" s="10"/>
    </row>
    <row r="21" spans="1:10" ht="15.75">
      <c r="A21" s="5"/>
      <c r="B21" s="5"/>
      <c r="C21" s="5"/>
      <c r="D21" s="5"/>
      <c r="E21" s="5"/>
      <c r="F21" s="9"/>
      <c r="G21" s="9"/>
      <c r="H21" s="9"/>
      <c r="I21" s="9"/>
      <c r="J21" s="10"/>
    </row>
    <row r="22" spans="1:10" ht="15.75">
      <c r="A22" s="5" t="s">
        <v>3</v>
      </c>
      <c r="B22" s="5"/>
      <c r="C22" s="5"/>
      <c r="D22" s="5"/>
      <c r="E22" s="5"/>
      <c r="F22" s="9"/>
      <c r="G22" s="9"/>
      <c r="H22" s="9"/>
      <c r="I22" s="9"/>
      <c r="J22" s="10"/>
    </row>
    <row r="23" spans="1:10" ht="15.75">
      <c r="A23" s="5" t="s">
        <v>20</v>
      </c>
      <c r="B23" s="5"/>
      <c r="C23" s="5"/>
      <c r="D23" s="5"/>
      <c r="E23" s="5"/>
      <c r="F23" s="16">
        <v>32024</v>
      </c>
      <c r="G23" s="9"/>
      <c r="H23" s="16">
        <v>40430</v>
      </c>
      <c r="I23" s="9"/>
      <c r="J23" s="10"/>
    </row>
    <row r="24" spans="1:10" ht="15.75">
      <c r="A24" s="5" t="s">
        <v>21</v>
      </c>
      <c r="B24" s="5"/>
      <c r="C24" s="5"/>
      <c r="D24" s="5"/>
      <c r="E24" s="5"/>
      <c r="F24" s="17">
        <f>485+1679</f>
        <v>2164</v>
      </c>
      <c r="G24" s="9"/>
      <c r="H24" s="17">
        <v>6850</v>
      </c>
      <c r="I24" s="9"/>
      <c r="J24" s="10"/>
    </row>
    <row r="25" spans="1:10" ht="15.75">
      <c r="A25" s="5" t="s">
        <v>22</v>
      </c>
      <c r="B25" s="5"/>
      <c r="C25" s="5"/>
      <c r="D25" s="5"/>
      <c r="E25" s="5"/>
      <c r="F25" s="18">
        <f>849+927</f>
        <v>1776</v>
      </c>
      <c r="G25" s="9"/>
      <c r="H25" s="18">
        <v>169</v>
      </c>
      <c r="I25" s="9"/>
      <c r="J25" s="10"/>
    </row>
    <row r="26" spans="1:10" ht="15.75">
      <c r="A26" s="5"/>
      <c r="B26" s="5"/>
      <c r="C26" s="5"/>
      <c r="D26" s="5"/>
      <c r="E26" s="5"/>
      <c r="F26" s="18">
        <f>SUM(F23:F25)</f>
        <v>35964</v>
      </c>
      <c r="G26" s="9"/>
      <c r="H26" s="18">
        <f>SUM(H23:H25)</f>
        <v>47449</v>
      </c>
      <c r="I26" s="9"/>
      <c r="J26" s="10"/>
    </row>
    <row r="27" spans="1:10" ht="15.75">
      <c r="A27" s="5"/>
      <c r="B27" s="5"/>
      <c r="C27" s="5"/>
      <c r="D27" s="5"/>
      <c r="E27" s="5"/>
      <c r="F27" s="9"/>
      <c r="G27" s="9"/>
      <c r="H27" s="9"/>
      <c r="I27" s="9"/>
      <c r="J27" s="10"/>
    </row>
    <row r="28" spans="1:10" ht="15.75">
      <c r="A28" s="5" t="s">
        <v>23</v>
      </c>
      <c r="B28" s="5"/>
      <c r="C28" s="5"/>
      <c r="D28" s="5"/>
      <c r="E28" s="5"/>
      <c r="F28" s="9"/>
      <c r="G28" s="9"/>
      <c r="H28" s="9"/>
      <c r="I28" s="9"/>
      <c r="J28" s="10"/>
    </row>
    <row r="29" spans="1:10" ht="15.75">
      <c r="A29" s="5" t="s">
        <v>24</v>
      </c>
      <c r="B29" s="5"/>
      <c r="C29" s="5"/>
      <c r="D29" s="5"/>
      <c r="E29" s="5"/>
      <c r="F29" s="16">
        <f>685+2992</f>
        <v>3677</v>
      </c>
      <c r="G29" s="9"/>
      <c r="H29" s="16">
        <v>6061</v>
      </c>
      <c r="I29" s="9"/>
      <c r="J29" s="10"/>
    </row>
    <row r="30" spans="1:10" ht="15.75">
      <c r="A30" s="5" t="s">
        <v>62</v>
      </c>
      <c r="B30" s="5"/>
      <c r="C30" s="5"/>
      <c r="D30" s="5"/>
      <c r="E30" s="5"/>
      <c r="F30" s="17">
        <v>13066</v>
      </c>
      <c r="G30" s="9"/>
      <c r="H30" s="17">
        <v>41982</v>
      </c>
      <c r="I30" s="9"/>
      <c r="J30" s="10"/>
    </row>
    <row r="31" spans="1:10" ht="15.75">
      <c r="A31" s="5" t="s">
        <v>25</v>
      </c>
      <c r="B31" s="5"/>
      <c r="C31" s="5"/>
      <c r="D31" s="5"/>
      <c r="E31" s="5"/>
      <c r="F31" s="18" t="s">
        <v>14</v>
      </c>
      <c r="G31" s="9"/>
      <c r="H31" s="18" t="s">
        <v>34</v>
      </c>
      <c r="I31" s="9"/>
      <c r="J31" s="10"/>
    </row>
    <row r="32" spans="1:10" ht="15.75">
      <c r="A32" s="5"/>
      <c r="B32" s="5"/>
      <c r="C32" s="5"/>
      <c r="D32" s="5"/>
      <c r="E32" s="5"/>
      <c r="F32" s="18">
        <f>SUM(F29:F31)</f>
        <v>16743</v>
      </c>
      <c r="G32" s="9"/>
      <c r="H32" s="18">
        <f>SUM(H29:H31)</f>
        <v>48043</v>
      </c>
      <c r="I32" s="9"/>
      <c r="J32" s="10"/>
    </row>
    <row r="33" spans="1:10" ht="15.75">
      <c r="A33" s="5"/>
      <c r="B33" s="5"/>
      <c r="C33" s="5"/>
      <c r="D33" s="5"/>
      <c r="E33" s="5"/>
      <c r="F33" s="9"/>
      <c r="G33" s="9"/>
      <c r="H33" s="9"/>
      <c r="I33" s="9"/>
      <c r="J33" s="10"/>
    </row>
    <row r="34" spans="1:10" ht="15.75">
      <c r="A34" s="5" t="s">
        <v>33</v>
      </c>
      <c r="B34" s="5"/>
      <c r="C34" s="5"/>
      <c r="D34" s="5"/>
      <c r="E34" s="5"/>
      <c r="F34" s="9">
        <f>F26-F32</f>
        <v>19221</v>
      </c>
      <c r="G34" s="9"/>
      <c r="H34" s="9">
        <f>H26-H32</f>
        <v>-594</v>
      </c>
      <c r="I34" s="9"/>
      <c r="J34" s="10"/>
    </row>
    <row r="35" spans="1:10" ht="15.75">
      <c r="A35" s="5"/>
      <c r="B35" s="5"/>
      <c r="C35" s="5"/>
      <c r="D35" s="5"/>
      <c r="E35" s="5"/>
      <c r="F35" s="9"/>
      <c r="G35" s="9"/>
      <c r="H35" s="9"/>
      <c r="I35" s="9"/>
      <c r="J35" s="10"/>
    </row>
    <row r="36" spans="1:10" ht="16.5" thickBot="1">
      <c r="A36" s="5"/>
      <c r="B36" s="5"/>
      <c r="C36" s="5"/>
      <c r="D36" s="5"/>
      <c r="E36" s="5"/>
      <c r="F36" s="14">
        <f>F14+F20+F34</f>
        <v>36158</v>
      </c>
      <c r="G36" s="9"/>
      <c r="H36" s="14">
        <f>H14+H20+H34</f>
        <v>20447</v>
      </c>
      <c r="I36" s="9"/>
      <c r="J36" s="10"/>
    </row>
    <row r="37" spans="1:10" ht="16.5" thickTop="1">
      <c r="A37" s="5"/>
      <c r="B37" s="5"/>
      <c r="C37" s="5"/>
      <c r="D37" s="5"/>
      <c r="E37" s="5"/>
      <c r="F37" s="9"/>
      <c r="G37" s="9"/>
      <c r="H37" s="9"/>
      <c r="I37" s="9"/>
      <c r="J37" s="10"/>
    </row>
    <row r="38" spans="1:10" ht="15.75">
      <c r="A38" s="5" t="s">
        <v>26</v>
      </c>
      <c r="B38" s="5"/>
      <c r="C38" s="5"/>
      <c r="D38" s="5"/>
      <c r="E38" s="5"/>
      <c r="F38" s="9">
        <v>54000</v>
      </c>
      <c r="G38" s="9"/>
      <c r="H38" s="9">
        <v>18000</v>
      </c>
      <c r="I38" s="9"/>
      <c r="J38" s="10"/>
    </row>
    <row r="39" spans="1:10" ht="15.75">
      <c r="A39" s="5" t="s">
        <v>27</v>
      </c>
      <c r="B39" s="5"/>
      <c r="C39" s="5"/>
      <c r="D39" s="5"/>
      <c r="E39" s="5"/>
      <c r="F39" s="13">
        <v>-17842</v>
      </c>
      <c r="G39" s="9"/>
      <c r="H39" s="13">
        <v>-5273</v>
      </c>
      <c r="I39" s="9"/>
      <c r="J39" s="10"/>
    </row>
    <row r="40" spans="1:10" ht="15.75">
      <c r="A40" s="5" t="s">
        <v>28</v>
      </c>
      <c r="B40" s="5"/>
      <c r="C40" s="5"/>
      <c r="D40" s="5"/>
      <c r="E40" s="5"/>
      <c r="F40" s="9">
        <f>SUM(F38:F39)</f>
        <v>36158</v>
      </c>
      <c r="G40" s="9"/>
      <c r="H40" s="9">
        <f>SUM(H38:H39)</f>
        <v>12727</v>
      </c>
      <c r="I40" s="9"/>
      <c r="J40" s="10"/>
    </row>
    <row r="41" spans="1:10" ht="15.75">
      <c r="A41" s="5" t="s">
        <v>29</v>
      </c>
      <c r="B41" s="5"/>
      <c r="C41" s="5"/>
      <c r="D41" s="5"/>
      <c r="E41" s="5"/>
      <c r="F41" s="11" t="s">
        <v>55</v>
      </c>
      <c r="G41" s="9"/>
      <c r="H41" s="11" t="s">
        <v>55</v>
      </c>
      <c r="I41" s="9"/>
      <c r="J41" s="10"/>
    </row>
    <row r="42" spans="1:10" ht="15.75">
      <c r="A42" s="5" t="s">
        <v>30</v>
      </c>
      <c r="B42" s="5"/>
      <c r="C42" s="5"/>
      <c r="D42" s="5"/>
      <c r="E42" s="5"/>
      <c r="F42" s="9"/>
      <c r="G42" s="9"/>
      <c r="H42" s="9"/>
      <c r="I42" s="9"/>
      <c r="J42" s="10"/>
    </row>
    <row r="43" spans="1:10" ht="15.75">
      <c r="A43" s="5" t="s">
        <v>31</v>
      </c>
      <c r="B43" s="5"/>
      <c r="C43" s="5"/>
      <c r="D43" s="5"/>
      <c r="E43" s="5"/>
      <c r="F43" s="11" t="s">
        <v>12</v>
      </c>
      <c r="G43" s="9"/>
      <c r="H43" s="9">
        <v>7720</v>
      </c>
      <c r="I43" s="9"/>
      <c r="J43" s="10"/>
    </row>
    <row r="44" spans="1:10" ht="16.5" thickBot="1">
      <c r="A44" s="5"/>
      <c r="B44" s="5"/>
      <c r="C44" s="5"/>
      <c r="D44" s="5"/>
      <c r="E44" s="5"/>
      <c r="F44" s="14">
        <f>SUM(F40:F43)</f>
        <v>36158</v>
      </c>
      <c r="G44" s="9"/>
      <c r="H44" s="14">
        <f>SUM(H40:H43)</f>
        <v>20447</v>
      </c>
      <c r="I44" s="9"/>
      <c r="J44" s="10"/>
    </row>
    <row r="45" spans="6:10" ht="16.5" thickTop="1">
      <c r="F45" s="10"/>
      <c r="G45" s="10"/>
      <c r="H45" s="10"/>
      <c r="I45" s="10"/>
      <c r="J45" s="10"/>
    </row>
    <row r="46" spans="1:10" ht="15.75">
      <c r="A46" t="s">
        <v>45</v>
      </c>
      <c r="J46" s="10"/>
    </row>
    <row r="47" ht="15.75">
      <c r="A47" t="s">
        <v>61</v>
      </c>
    </row>
  </sheetData>
  <printOptions/>
  <pageMargins left="0.75" right="0.75" top="0.75" bottom="0.2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B25">
      <selection activeCell="E35" sqref="E35"/>
    </sheetView>
  </sheetViews>
  <sheetFormatPr defaultColWidth="9.00390625" defaultRowHeight="15.75"/>
  <cols>
    <col min="7" max="7" width="10.375" style="0" customWidth="1"/>
    <col min="8" max="8" width="7.25390625" style="0" customWidth="1"/>
    <col min="9" max="9" width="10.75390625" style="0" customWidth="1"/>
  </cols>
  <sheetData>
    <row r="1" ht="15.75">
      <c r="D1" s="3" t="s">
        <v>68</v>
      </c>
    </row>
    <row r="3" spans="1:4" ht="15.75">
      <c r="A3" s="34" t="s">
        <v>35</v>
      </c>
      <c r="D3" s="1"/>
    </row>
    <row r="4" spans="1:4" ht="15.75">
      <c r="A4" s="34" t="s">
        <v>105</v>
      </c>
      <c r="D4" s="1"/>
    </row>
    <row r="5" spans="7:9" ht="15.75">
      <c r="G5" s="2"/>
      <c r="I5" s="2"/>
    </row>
    <row r="6" spans="7:9" ht="15.75">
      <c r="G6" s="2">
        <v>2002</v>
      </c>
      <c r="I6" s="2">
        <v>2001</v>
      </c>
    </row>
    <row r="7" spans="7:9" ht="15.75">
      <c r="G7" s="30"/>
      <c r="H7" s="22"/>
      <c r="I7" s="30"/>
    </row>
    <row r="8" spans="7:9" ht="15.75">
      <c r="G8" s="23" t="s">
        <v>1</v>
      </c>
      <c r="H8" s="22"/>
      <c r="I8" s="23" t="s">
        <v>1</v>
      </c>
    </row>
    <row r="9" ht="15.75">
      <c r="I9" s="4"/>
    </row>
    <row r="10" spans="1:9" ht="15.75">
      <c r="A10" t="s">
        <v>54</v>
      </c>
      <c r="G10" s="10">
        <v>-12569</v>
      </c>
      <c r="I10" s="25">
        <v>-15189</v>
      </c>
    </row>
    <row r="11" spans="1:9" ht="15.75">
      <c r="A11" t="s">
        <v>90</v>
      </c>
      <c r="G11" s="10"/>
      <c r="I11" s="25"/>
    </row>
    <row r="12" spans="1:9" ht="15.75">
      <c r="A12" t="s">
        <v>91</v>
      </c>
      <c r="G12" s="10">
        <f>7015-3055</f>
        <v>3960</v>
      </c>
      <c r="I12" s="25">
        <f>11582-3016</f>
        <v>8566</v>
      </c>
    </row>
    <row r="13" spans="7:9" ht="15.75">
      <c r="G13" s="27"/>
      <c r="I13" s="27"/>
    </row>
    <row r="14" spans="1:9" ht="15.75">
      <c r="A14" t="s">
        <v>75</v>
      </c>
      <c r="G14" s="25">
        <f>SUM(G10:G13)</f>
        <v>-8609</v>
      </c>
      <c r="I14" s="25">
        <f>SUM(I10:I13)</f>
        <v>-6623</v>
      </c>
    </row>
    <row r="15" spans="7:9" ht="15.75">
      <c r="G15" s="10"/>
      <c r="I15" s="25"/>
    </row>
    <row r="16" spans="1:9" ht="15.75">
      <c r="A16" t="s">
        <v>36</v>
      </c>
      <c r="G16" s="10"/>
      <c r="I16" s="25"/>
    </row>
    <row r="17" spans="1:9" ht="15.75">
      <c r="A17" t="s">
        <v>92</v>
      </c>
      <c r="G17" s="10">
        <v>9652</v>
      </c>
      <c r="I17" s="25">
        <v>13761</v>
      </c>
    </row>
    <row r="18" spans="1:9" ht="15.75">
      <c r="A18" t="s">
        <v>93</v>
      </c>
      <c r="G18" s="10">
        <v>-2143</v>
      </c>
      <c r="I18" s="25">
        <v>-3099</v>
      </c>
    </row>
    <row r="19" spans="1:9" ht="15.75">
      <c r="A19" t="s">
        <v>94</v>
      </c>
      <c r="F19" s="4"/>
      <c r="G19" s="24">
        <f>SUM(G14:G18)</f>
        <v>-1100</v>
      </c>
      <c r="H19" s="4"/>
      <c r="I19" s="24">
        <f>SUM(I14:I18)</f>
        <v>4039</v>
      </c>
    </row>
    <row r="20" spans="7:9" ht="15.75">
      <c r="G20" s="10"/>
      <c r="I20" s="25"/>
    </row>
    <row r="21" spans="7:9" ht="15.75">
      <c r="G21" s="10"/>
      <c r="I21" s="25"/>
    </row>
    <row r="22" spans="1:9" ht="15.75">
      <c r="A22" t="s">
        <v>37</v>
      </c>
      <c r="G22" s="10"/>
      <c r="I22" s="25"/>
    </row>
    <row r="23" spans="1:9" ht="15.75">
      <c r="A23" t="s">
        <v>38</v>
      </c>
      <c r="G23" s="31">
        <v>3396</v>
      </c>
      <c r="I23" s="25">
        <v>186</v>
      </c>
    </row>
    <row r="24" spans="6:9" ht="15.75">
      <c r="F24" s="4"/>
      <c r="G24" s="24">
        <f>SUM(G23)</f>
        <v>3396</v>
      </c>
      <c r="H24" s="4"/>
      <c r="I24" s="24">
        <f>SUM(I23)</f>
        <v>186</v>
      </c>
    </row>
    <row r="25" spans="7:9" ht="15.75">
      <c r="G25" s="10"/>
      <c r="I25" s="25"/>
    </row>
    <row r="26" spans="1:9" ht="15.75">
      <c r="A26" t="s">
        <v>39</v>
      </c>
      <c r="G26" s="10"/>
      <c r="I26" s="25"/>
    </row>
    <row r="27" spans="1:9" ht="15.75">
      <c r="A27" t="s">
        <v>40</v>
      </c>
      <c r="G27" s="10">
        <v>11131</v>
      </c>
      <c r="I27" s="25">
        <v>-11008</v>
      </c>
    </row>
    <row r="28" spans="6:9" ht="15.75">
      <c r="F28" s="4"/>
      <c r="G28" s="24">
        <f>SUM(G27:G27)</f>
        <v>11131</v>
      </c>
      <c r="H28" s="4"/>
      <c r="I28" s="24">
        <f>SUM(I27:I27)</f>
        <v>-11008</v>
      </c>
    </row>
    <row r="29" spans="7:9" ht="15.75">
      <c r="G29" s="10"/>
      <c r="I29" s="25"/>
    </row>
    <row r="30" spans="1:9" ht="15.75">
      <c r="A30" t="s">
        <v>41</v>
      </c>
      <c r="G30" s="10">
        <f>G19+G24+G28</f>
        <v>13427</v>
      </c>
      <c r="I30" s="10">
        <f>I19+I24+I28</f>
        <v>-6783</v>
      </c>
    </row>
    <row r="31" spans="7:9" ht="15.75">
      <c r="G31" s="10"/>
      <c r="I31" s="25"/>
    </row>
    <row r="32" spans="1:9" ht="15.75">
      <c r="A32" t="s">
        <v>95</v>
      </c>
      <c r="G32" s="10">
        <v>-12957</v>
      </c>
      <c r="I32" s="25">
        <v>-6174</v>
      </c>
    </row>
    <row r="33" spans="7:9" ht="15.75">
      <c r="G33" s="10"/>
      <c r="I33" s="25"/>
    </row>
    <row r="34" spans="1:9" ht="16.5" thickBot="1">
      <c r="A34" t="s">
        <v>42</v>
      </c>
      <c r="F34" s="4"/>
      <c r="G34" s="26">
        <f>SUM(G30:G33)</f>
        <v>470</v>
      </c>
      <c r="H34" s="4"/>
      <c r="I34" s="26">
        <f>SUM(I30:I33)</f>
        <v>-12957</v>
      </c>
    </row>
    <row r="35" spans="7:9" ht="16.5" thickTop="1">
      <c r="G35" s="10"/>
      <c r="I35" s="25"/>
    </row>
    <row r="36" spans="7:9" ht="15.75">
      <c r="G36" s="10"/>
      <c r="I36" s="25"/>
    </row>
    <row r="37" spans="1:9" ht="15.75">
      <c r="A37" t="s">
        <v>43</v>
      </c>
      <c r="I37" s="25"/>
    </row>
    <row r="38" ht="15.75">
      <c r="A38" t="s">
        <v>61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workbookViewId="0" topLeftCell="A18">
      <selection activeCell="C29" sqref="C29"/>
    </sheetView>
  </sheetViews>
  <sheetFormatPr defaultColWidth="9.00390625" defaultRowHeight="15.75"/>
  <cols>
    <col min="3" max="3" width="9.875" style="0" customWidth="1"/>
    <col min="4" max="4" width="4.25390625" style="0" customWidth="1"/>
    <col min="5" max="5" width="9.50390625" style="0" customWidth="1"/>
    <col min="6" max="6" width="4.00390625" style="0" customWidth="1"/>
    <col min="7" max="7" width="9.875" style="0" customWidth="1"/>
    <col min="8" max="8" width="4.375" style="0" customWidth="1"/>
    <col min="9" max="9" width="11.125" style="0" customWidth="1"/>
    <col min="10" max="10" width="4.25390625" style="0" customWidth="1"/>
  </cols>
  <sheetData>
    <row r="1" spans="4:6" ht="15.75">
      <c r="D1" s="3" t="s">
        <v>74</v>
      </c>
      <c r="E1" s="3"/>
      <c r="F1" s="3"/>
    </row>
    <row r="3" spans="1:6" ht="15.75">
      <c r="A3" s="34" t="s">
        <v>46</v>
      </c>
      <c r="D3" s="1"/>
      <c r="E3" s="1"/>
      <c r="F3" s="1"/>
    </row>
    <row r="4" spans="1:6" ht="15.75">
      <c r="A4" s="34" t="s">
        <v>101</v>
      </c>
      <c r="D4" s="1"/>
      <c r="E4" s="1"/>
      <c r="F4" s="1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ht="15.75">
      <c r="A6" s="5"/>
      <c r="B6" s="5"/>
      <c r="C6" s="5"/>
      <c r="D6" s="5"/>
      <c r="E6" s="7" t="s">
        <v>76</v>
      </c>
      <c r="F6" s="5"/>
      <c r="G6" s="7" t="s">
        <v>50</v>
      </c>
      <c r="H6" s="7"/>
      <c r="I6" s="7" t="s">
        <v>81</v>
      </c>
      <c r="J6" s="7"/>
      <c r="K6" s="2"/>
    </row>
    <row r="7" spans="1:11" ht="15.75">
      <c r="A7" s="5"/>
      <c r="B7" s="5"/>
      <c r="C7" s="7" t="s">
        <v>84</v>
      </c>
      <c r="D7" s="5"/>
      <c r="E7" s="7" t="s">
        <v>77</v>
      </c>
      <c r="F7" s="5"/>
      <c r="G7" s="7" t="s">
        <v>79</v>
      </c>
      <c r="H7" s="7"/>
      <c r="I7" s="5" t="s">
        <v>82</v>
      </c>
      <c r="J7" s="7"/>
      <c r="K7" s="2"/>
    </row>
    <row r="8" spans="1:11" ht="15.75">
      <c r="A8" s="5"/>
      <c r="B8" s="5"/>
      <c r="C8" s="20" t="s">
        <v>83</v>
      </c>
      <c r="D8" s="5"/>
      <c r="E8" s="20" t="s">
        <v>78</v>
      </c>
      <c r="F8" s="5"/>
      <c r="G8" s="20" t="s">
        <v>80</v>
      </c>
      <c r="H8" s="7"/>
      <c r="I8" s="20" t="s">
        <v>96</v>
      </c>
      <c r="J8" s="7"/>
      <c r="K8" s="21" t="s">
        <v>2</v>
      </c>
    </row>
    <row r="9" spans="1:11" ht="15.75">
      <c r="A9" s="5"/>
      <c r="B9" s="5"/>
      <c r="C9" s="7" t="s">
        <v>1</v>
      </c>
      <c r="D9" s="5"/>
      <c r="E9" s="7" t="s">
        <v>1</v>
      </c>
      <c r="F9" s="7"/>
      <c r="G9" s="7" t="s">
        <v>1</v>
      </c>
      <c r="H9" s="5"/>
      <c r="I9" s="7" t="s">
        <v>1</v>
      </c>
      <c r="J9" s="5"/>
      <c r="K9" s="7" t="s">
        <v>1</v>
      </c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 t="s">
        <v>104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19" t="s">
        <v>100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3" ht="15.75">
      <c r="A14" s="5" t="s">
        <v>85</v>
      </c>
      <c r="B14" s="5"/>
      <c r="C14" s="9">
        <v>18000</v>
      </c>
      <c r="D14" s="9"/>
      <c r="E14" s="9">
        <v>20</v>
      </c>
      <c r="F14" s="9"/>
      <c r="G14" s="9">
        <v>69</v>
      </c>
      <c r="H14" s="9"/>
      <c r="I14" s="9">
        <v>-5362</v>
      </c>
      <c r="J14" s="9"/>
      <c r="K14" s="9">
        <f>SUM(C14:J14)</f>
        <v>12727</v>
      </c>
      <c r="L14" s="10"/>
      <c r="M14" s="10"/>
    </row>
    <row r="15" spans="1:13" ht="15.75">
      <c r="A15" s="5"/>
      <c r="B15" s="5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</row>
    <row r="16" spans="1:13" ht="15.75">
      <c r="A16" s="5"/>
      <c r="B16" s="5"/>
      <c r="C16" s="9"/>
      <c r="D16" s="9"/>
      <c r="E16" s="9"/>
      <c r="F16" s="9"/>
      <c r="G16" s="9"/>
      <c r="H16" s="9"/>
      <c r="I16" s="9"/>
      <c r="J16" s="9"/>
      <c r="K16" s="9"/>
      <c r="L16" s="10"/>
      <c r="M16" s="10"/>
    </row>
    <row r="17" spans="1:13" ht="15.75">
      <c r="A17" s="5" t="s">
        <v>47</v>
      </c>
      <c r="B17" s="5"/>
      <c r="C17" s="37">
        <v>36000</v>
      </c>
      <c r="D17" s="9"/>
      <c r="E17" s="37" t="s">
        <v>55</v>
      </c>
      <c r="F17" s="9"/>
      <c r="G17" s="37" t="s">
        <v>55</v>
      </c>
      <c r="H17" s="9"/>
      <c r="I17" s="9">
        <f>I23-I14</f>
        <v>-12569</v>
      </c>
      <c r="J17" s="9"/>
      <c r="K17" s="9">
        <f>SUM(C17:J17)</f>
        <v>23431</v>
      </c>
      <c r="L17" s="10"/>
      <c r="M17" s="10"/>
    </row>
    <row r="18" spans="1:13" ht="15.75">
      <c r="A18" s="5" t="s">
        <v>48</v>
      </c>
      <c r="B18" s="5"/>
      <c r="C18" s="9"/>
      <c r="D18" s="9"/>
      <c r="E18" s="9"/>
      <c r="F18" s="9"/>
      <c r="G18" s="9"/>
      <c r="H18" s="9"/>
      <c r="J18" s="9"/>
      <c r="K18" s="9"/>
      <c r="L18" s="10"/>
      <c r="M18" s="10"/>
    </row>
    <row r="19" spans="1:13" ht="15.75">
      <c r="A19" s="5" t="s">
        <v>49</v>
      </c>
      <c r="B19" s="5"/>
      <c r="C19" s="9" t="s">
        <v>56</v>
      </c>
      <c r="D19" s="9"/>
      <c r="E19" s="9"/>
      <c r="F19" s="9"/>
      <c r="G19" s="9"/>
      <c r="H19" s="9"/>
      <c r="I19" s="9"/>
      <c r="J19" s="9"/>
      <c r="K19" s="9"/>
      <c r="L19" s="10"/>
      <c r="M19" s="10"/>
    </row>
    <row r="20" spans="1:13" ht="15.7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</row>
    <row r="21" spans="1:13" ht="15.75">
      <c r="A21" s="5"/>
      <c r="B21" s="5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</row>
    <row r="22" spans="2:13" ht="15.75">
      <c r="B22" s="5"/>
      <c r="C22" s="29"/>
      <c r="D22" s="29"/>
      <c r="E22" s="29"/>
      <c r="F22" s="29"/>
      <c r="G22" s="29"/>
      <c r="H22" s="29"/>
      <c r="I22" s="29"/>
      <c r="J22" s="29"/>
      <c r="K22" s="29"/>
      <c r="L22" s="10"/>
      <c r="M22" s="10"/>
    </row>
    <row r="23" spans="1:13" ht="16.5" thickBot="1">
      <c r="A23" s="5" t="s">
        <v>102</v>
      </c>
      <c r="B23" s="5"/>
      <c r="C23" s="38">
        <f>SUM(C14:C22)</f>
        <v>54000</v>
      </c>
      <c r="D23" s="38"/>
      <c r="E23" s="38">
        <v>20</v>
      </c>
      <c r="F23" s="38"/>
      <c r="G23" s="38">
        <f>SUM(G14:G22)</f>
        <v>69</v>
      </c>
      <c r="H23" s="38"/>
      <c r="I23" s="38">
        <f>36158-C23-E23-G23</f>
        <v>-17931</v>
      </c>
      <c r="J23" s="38"/>
      <c r="K23" s="38">
        <f>SUM(C23:J23)</f>
        <v>36158</v>
      </c>
      <c r="L23" s="10"/>
      <c r="M23" s="10"/>
    </row>
    <row r="24" spans="1:13" ht="16.5" thickTop="1">
      <c r="A24" s="5"/>
      <c r="B24" s="5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t="s">
        <v>51</v>
      </c>
      <c r="I26" s="5"/>
      <c r="J26" s="5"/>
    </row>
    <row r="27" spans="1:10" ht="15.75">
      <c r="A27" t="s">
        <v>63</v>
      </c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5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5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.75">
      <c r="A100" s="5"/>
      <c r="B100" s="5"/>
      <c r="C100" s="5"/>
      <c r="D100" s="5"/>
      <c r="E100" s="5"/>
      <c r="F100" s="5"/>
      <c r="G100" s="5"/>
      <c r="H100" s="5"/>
      <c r="I100" s="5"/>
      <c r="J100" s="5"/>
    </row>
  </sheetData>
  <printOptions/>
  <pageMargins left="0.75" right="0.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M &amp; C Services Sdn Bhd</cp:lastModifiedBy>
  <cp:lastPrinted>2003-02-14T07:14:23Z</cp:lastPrinted>
  <dcterms:created xsi:type="dcterms:W3CDTF">2002-07-16T06:56:48Z</dcterms:created>
  <dcterms:modified xsi:type="dcterms:W3CDTF">2003-02-09T17:46:45Z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